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<sst xmlns="http://schemas.openxmlformats.org/spreadsheetml/2006/main" count="75" uniqueCount="47">
  <si>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</si>
  <si>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</si>
  <si>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</si>
  <si>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</si>
  <si>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</si>
  <si>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</si>
  <si>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</si>
  <si>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</si>
  <si>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</si>
  <si>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</si>
  <si>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</si>
  <si>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</si>
  <si>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</si>
  <si>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</si>
  <si>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</si>
  <si>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</si>
  <si>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</si>
  <si>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</si>
  <si>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</si>
  <si>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</si>
  <si>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</si>
  <si>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</si>
  <si>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</si>
  <si>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</si>
  <si>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</si>
  <si>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</si>
  <si>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</si>
  <si>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</si>
  <si>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</si>
  <si>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</si>
  <si>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</si>
  <si>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</si>
  <si>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</si>
  <si>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</si>
  <si>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</si>
  <si>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</si>
  <si>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</si>
  <si>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</si>
  <si>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</si>
  <si>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</si>
  <si>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</si>
  <si>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</si>
  <si>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</si>
  <si>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>Уточнений план на 6 міс.</t>
  </si>
  <si>
    <t xml:space="preserve">станом на 16.06.2017 </t>
  </si>
  <si>
    <t>Всього профінансовано на 16.06.2017</t>
  </si>
  <si>
    <t>Профінансовано за тиждень з 09.06.2017  по 16.06.2017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</si>
</sst>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3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5" fillId="0" borderId="14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51" fillId="0" borderId="13" xfId="0" applyNumberFormat="1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52" applyNumberFormat="1" applyFont="1" applyFill="1" applyBorder="1" applyAlignment="1">
      <alignment horizontal="center" vertical="center" wrapText="1"/>
      <protection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3" xfId="52" applyNumberFormat="1" applyFont="1" applyFill="1" applyBorder="1" applyAlignment="1">
      <alignment horizontal="center" vertical="center" wrapText="1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52" fillId="0" borderId="13" xfId="53" applyNumberFormat="1" applyFon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4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E9" sqref="E9:F15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50" t="s">
        <v>44</v>
      </c>
      <c r="B4" s="50"/>
      <c r="C4" s="50"/>
      <c r="D4" s="50"/>
      <c r="E4" s="50"/>
      <c r="F4" s="50"/>
      <c r="G4" s="50"/>
      <c r="H4" s="50"/>
      <c r="I4" s="50"/>
    </row>
    <row r="6" spans="8:9" ht="12.75">
      <c r="H6" s="10"/>
      <c r="I6" s="10" t="s">
        <v>0</v>
      </c>
    </row>
    <row r="7" spans="1:9" ht="22.5" customHeight="1">
      <c r="A7" s="59" t="s">
        <v>5</v>
      </c>
      <c r="B7" s="59"/>
      <c r="C7" s="51" t="s">
        <v>1</v>
      </c>
      <c r="D7" s="52" t="s">
        <v>43</v>
      </c>
      <c r="E7" s="51" t="s">
        <v>45</v>
      </c>
      <c r="F7" s="46" t="s">
        <v>46</v>
      </c>
      <c r="G7" s="52" t="s">
        <v>41</v>
      </c>
      <c r="H7" s="57" t="s">
        <v>2</v>
      </c>
      <c r="I7" s="58"/>
    </row>
    <row r="8" spans="1:9" ht="31.5" customHeight="1">
      <c r="A8" s="60"/>
      <c r="B8" s="60"/>
      <c r="C8" s="46"/>
      <c r="D8" s="53"/>
      <c r="E8" s="46"/>
      <c r="F8" s="47"/>
      <c r="G8" s="53"/>
      <c r="H8" s="11" t="s">
        <v>42</v>
      </c>
      <c r="I8" s="12" t="s">
        <v>3</v>
      </c>
    </row>
    <row r="9" spans="1:9" ht="39" customHeight="1">
      <c r="A9" s="44" t="s">
        <v>32</v>
      </c>
      <c r="B9" s="48"/>
      <c r="C9" s="37">
        <v>4270059</v>
      </c>
      <c r="D9" s="37">
        <v>2279617</v>
      </c>
      <c r="E9" s="26">
        <v>1574329.29</v>
      </c>
      <c r="F9" s="26">
        <v>24653.98</v>
      </c>
      <c r="G9" s="26">
        <f>D9-E9</f>
        <v>705287.71</v>
      </c>
      <c r="H9" s="20">
        <f aca="true" t="shared" si="0" ref="H9:H16">E9/D9*100</f>
        <v>69.06</v>
      </c>
      <c r="I9" s="20">
        <f aca="true" t="shared" si="1" ref="I9:I16">E9/C9*100</f>
        <v>36.87</v>
      </c>
    </row>
    <row r="10" spans="1:9" ht="55.5" customHeight="1">
      <c r="A10" s="44" t="s">
        <v>33</v>
      </c>
      <c r="B10" s="48"/>
      <c r="C10" s="37">
        <v>54539902</v>
      </c>
      <c r="D10" s="37">
        <v>30564210</v>
      </c>
      <c r="E10" s="26">
        <v>22889512.09</v>
      </c>
      <c r="F10" s="26">
        <v>67168.95</v>
      </c>
      <c r="G10" s="26">
        <f aca="true" t="shared" si="2" ref="G10:G15">D10-E10</f>
        <v>7674697.91</v>
      </c>
      <c r="H10" s="20">
        <f t="shared" si="0"/>
        <v>74.89</v>
      </c>
      <c r="I10" s="20">
        <f t="shared" si="1"/>
        <v>41.97</v>
      </c>
    </row>
    <row r="11" spans="1:9" ht="39" customHeight="1">
      <c r="A11" s="44" t="s">
        <v>34</v>
      </c>
      <c r="B11" s="45"/>
      <c r="C11" s="37">
        <v>121791182</v>
      </c>
      <c r="D11" s="37">
        <v>86999406.88</v>
      </c>
      <c r="E11" s="26">
        <v>85641711.73</v>
      </c>
      <c r="F11" s="26">
        <v>1030998.38</v>
      </c>
      <c r="G11" s="26">
        <f t="shared" si="2"/>
        <v>1357695.15</v>
      </c>
      <c r="H11" s="20">
        <f t="shared" si="0"/>
        <v>98.44</v>
      </c>
      <c r="I11" s="20">
        <f t="shared" si="1"/>
        <v>70.32</v>
      </c>
    </row>
    <row r="12" spans="1:9" ht="51" customHeight="1">
      <c r="A12" s="44" t="s">
        <v>35</v>
      </c>
      <c r="B12" s="48"/>
      <c r="C12" s="37">
        <v>4946156</v>
      </c>
      <c r="D12" s="37">
        <v>2508855</v>
      </c>
      <c r="E12" s="26">
        <v>1899959.93</v>
      </c>
      <c r="F12" s="26">
        <v>5121.87</v>
      </c>
      <c r="G12" s="26">
        <f t="shared" si="2"/>
        <v>608895.07</v>
      </c>
      <c r="H12" s="20">
        <f t="shared" si="0"/>
        <v>75.73</v>
      </c>
      <c r="I12" s="20">
        <f t="shared" si="1"/>
        <v>38.41</v>
      </c>
    </row>
    <row r="13" spans="1:9" ht="39" customHeight="1">
      <c r="A13" s="44" t="s">
        <v>36</v>
      </c>
      <c r="B13" s="45"/>
      <c r="C13" s="37">
        <v>4597885</v>
      </c>
      <c r="D13" s="37">
        <v>4233472</v>
      </c>
      <c r="E13" s="26">
        <v>2916474.84</v>
      </c>
      <c r="F13" s="26">
        <v>310953.52</v>
      </c>
      <c r="G13" s="26">
        <f t="shared" si="2"/>
        <v>1316997.16</v>
      </c>
      <c r="H13" s="20">
        <f t="shared" si="0"/>
        <v>68.89</v>
      </c>
      <c r="I13" s="20">
        <f t="shared" si="1"/>
        <v>63.43</v>
      </c>
    </row>
    <row r="14" spans="1:9" ht="38.25" customHeight="1">
      <c r="A14" s="44" t="s">
        <v>37</v>
      </c>
      <c r="B14" s="45"/>
      <c r="C14" s="37">
        <v>803067</v>
      </c>
      <c r="D14" s="37">
        <v>426138</v>
      </c>
      <c r="E14" s="26">
        <v>308596.19</v>
      </c>
      <c r="F14" s="26">
        <v>1462.62</v>
      </c>
      <c r="G14" s="26">
        <f t="shared" si="2"/>
        <v>117541.81</v>
      </c>
      <c r="H14" s="20">
        <f t="shared" si="0"/>
        <v>72.42</v>
      </c>
      <c r="I14" s="20">
        <f t="shared" si="1"/>
        <v>38.43</v>
      </c>
    </row>
    <row r="15" spans="1:11" ht="53.25" customHeight="1">
      <c r="A15" s="54" t="s">
        <v>38</v>
      </c>
      <c r="B15" s="45"/>
      <c r="C15" s="37">
        <v>327820</v>
      </c>
      <c r="D15" s="37">
        <v>320220</v>
      </c>
      <c r="E15" s="26">
        <v>220220</v>
      </c>
      <c r="F15" s="26">
        <v>1250</v>
      </c>
      <c r="G15" s="26">
        <f t="shared" si="2"/>
        <v>100000</v>
      </c>
      <c r="H15" s="20">
        <f t="shared" si="0"/>
        <v>68.77</v>
      </c>
      <c r="I15" s="20">
        <f t="shared" si="1"/>
        <v>67.18</v>
      </c>
      <c r="K15" s="8"/>
    </row>
    <row r="16" spans="1:9" ht="15" customHeight="1">
      <c r="A16" s="55" t="s">
        <v>4</v>
      </c>
      <c r="B16" s="56"/>
      <c r="C16" s="19">
        <f>SUM(C9:C15)</f>
        <v>191276071</v>
      </c>
      <c r="D16" s="19">
        <f>SUM(D9:D15)</f>
        <v>127331918.88</v>
      </c>
      <c r="E16" s="19">
        <f>SUM(E9:E15)</f>
        <v>115450804.07</v>
      </c>
      <c r="F16" s="19">
        <f>SUM(F9:F15)</f>
        <v>1441609.32</v>
      </c>
      <c r="G16" s="19">
        <f>SUM(G9:G15)</f>
        <v>11881114.81</v>
      </c>
      <c r="H16" s="19">
        <f t="shared" si="0"/>
        <v>90.67</v>
      </c>
      <c r="I16" s="19">
        <f t="shared" si="1"/>
        <v>60.36</v>
      </c>
    </row>
    <row r="17" ht="12.75">
      <c r="K17" s="1"/>
    </row>
    <row r="19" spans="5:6" ht="12.75">
      <c r="E19" s="8"/>
      <c r="F19" s="15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44</v>
      </c>
      <c r="B2" s="50"/>
      <c r="C2" s="50"/>
      <c r="D2" s="50"/>
      <c r="E2" s="50"/>
      <c r="F2" s="50"/>
      <c r="G2" s="50"/>
      <c r="H2" s="50"/>
      <c r="I2" s="50"/>
    </row>
    <row r="4" spans="8:9" ht="12.75">
      <c r="H4" s="10"/>
      <c r="I4" s="10" t="s">
        <v>0</v>
      </c>
    </row>
    <row r="5" spans="1:10" ht="22.5" customHeight="1">
      <c r="A5" s="59" t="s">
        <v>5</v>
      </c>
      <c r="B5" s="59"/>
      <c r="C5" s="51" t="s">
        <v>1</v>
      </c>
      <c r="D5" s="52" t="s">
        <v>43</v>
      </c>
      <c r="E5" s="51" t="s">
        <v>45</v>
      </c>
      <c r="F5" s="46" t="s">
        <v>46</v>
      </c>
      <c r="G5" s="52" t="s">
        <v>41</v>
      </c>
      <c r="H5" s="57" t="s">
        <v>2</v>
      </c>
      <c r="I5" s="58"/>
      <c r="J5" s="14"/>
    </row>
    <row r="6" spans="1:9" ht="27.75" customHeight="1">
      <c r="A6" s="60"/>
      <c r="B6" s="60"/>
      <c r="C6" s="46"/>
      <c r="D6" s="53"/>
      <c r="E6" s="46"/>
      <c r="F6" s="47"/>
      <c r="G6" s="53"/>
      <c r="H6" s="11" t="s">
        <v>42</v>
      </c>
      <c r="I6" s="12" t="s">
        <v>3</v>
      </c>
    </row>
    <row r="7" spans="1:9" ht="27.75" customHeight="1">
      <c r="A7" s="66" t="s">
        <v>32</v>
      </c>
      <c r="B7" s="67"/>
      <c r="C7" s="38">
        <v>250000</v>
      </c>
      <c r="D7" s="39">
        <v>250000</v>
      </c>
      <c r="E7" s="38">
        <v>45695</v>
      </c>
      <c r="F7" s="40">
        <v>30000</v>
      </c>
      <c r="G7" s="41"/>
      <c r="H7" s="42"/>
      <c r="I7" s="42"/>
    </row>
    <row r="8" spans="1:9" ht="37.5" customHeight="1">
      <c r="A8" s="63" t="s">
        <v>33</v>
      </c>
      <c r="B8" s="65"/>
      <c r="C8" s="30">
        <v>1493739</v>
      </c>
      <c r="D8" s="30">
        <v>1493739</v>
      </c>
      <c r="E8" s="30">
        <v>33187.75</v>
      </c>
      <c r="F8" s="30">
        <v>0</v>
      </c>
      <c r="G8" s="31">
        <f aca="true" t="shared" si="0" ref="G8:G14">D8-E8</f>
        <v>1460551.25</v>
      </c>
      <c r="H8" s="20">
        <f aca="true" t="shared" si="1" ref="H8:H14">E8/D8*100</f>
        <v>2.22</v>
      </c>
      <c r="I8" s="20">
        <f aca="true" t="shared" si="2" ref="I8:I14">E8/C8*100</f>
        <v>2.22</v>
      </c>
    </row>
    <row r="9" spans="1:9" ht="37.5" customHeight="1" hidden="1">
      <c r="A9" s="63" t="s">
        <v>34</v>
      </c>
      <c r="B9" s="64"/>
      <c r="C9" s="30"/>
      <c r="D9" s="30"/>
      <c r="E9" s="30"/>
      <c r="F9" s="30"/>
      <c r="G9" s="31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53.25" customHeight="1">
      <c r="A10" s="63" t="s">
        <v>35</v>
      </c>
      <c r="B10" s="64"/>
      <c r="C10" s="30">
        <v>7500</v>
      </c>
      <c r="D10" s="30">
        <v>7500</v>
      </c>
      <c r="E10" s="30">
        <v>7500</v>
      </c>
      <c r="F10" s="30">
        <v>0</v>
      </c>
      <c r="G10" s="31">
        <f t="shared" si="0"/>
        <v>0</v>
      </c>
      <c r="H10" s="20">
        <f t="shared" si="1"/>
        <v>100</v>
      </c>
      <c r="I10" s="20">
        <f t="shared" si="2"/>
        <v>100</v>
      </c>
      <c r="J10" s="16"/>
      <c r="L10" s="8"/>
    </row>
    <row r="11" spans="1:9" ht="68.25" customHeight="1">
      <c r="A11" s="63" t="s">
        <v>36</v>
      </c>
      <c r="B11" s="64"/>
      <c r="C11" s="43">
        <v>11627650</v>
      </c>
      <c r="D11" s="43">
        <v>11612650</v>
      </c>
      <c r="E11" s="43">
        <v>4019962.48</v>
      </c>
      <c r="F11" s="30">
        <v>328365.62</v>
      </c>
      <c r="G11" s="31">
        <f t="shared" si="0"/>
        <v>7592687.52</v>
      </c>
      <c r="H11" s="20">
        <f t="shared" si="1"/>
        <v>34.62</v>
      </c>
      <c r="I11" s="20">
        <f t="shared" si="2"/>
        <v>34.57</v>
      </c>
    </row>
    <row r="12" spans="1:9" ht="53.25" customHeight="1">
      <c r="A12" s="54" t="s">
        <v>38</v>
      </c>
      <c r="B12" s="45"/>
      <c r="C12" s="30">
        <v>294700</v>
      </c>
      <c r="D12" s="30">
        <v>294700</v>
      </c>
      <c r="E12" s="26">
        <v>294700</v>
      </c>
      <c r="F12" s="26"/>
      <c r="G12" s="2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61"/>
      <c r="B13" s="62"/>
      <c r="C13" s="27"/>
      <c r="D13" s="27"/>
      <c r="E13" s="27"/>
      <c r="F13" s="27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55" t="s">
        <v>4</v>
      </c>
      <c r="B14" s="56"/>
      <c r="C14" s="28">
        <f>SUM(C7:C13)</f>
        <v>13673589</v>
      </c>
      <c r="D14" s="28">
        <f>SUM(D7:D13)</f>
        <v>13658589</v>
      </c>
      <c r="E14" s="28">
        <f>SUM(E7:E13)</f>
        <v>4401045.23</v>
      </c>
      <c r="F14" s="28">
        <f>SUM(F7:F13)</f>
        <v>358365.62</v>
      </c>
      <c r="G14" s="29">
        <f t="shared" si="0"/>
        <v>9257543.77</v>
      </c>
      <c r="H14" s="29">
        <f t="shared" si="1"/>
        <v>32.22</v>
      </c>
      <c r="I14" s="29">
        <f t="shared" si="2"/>
        <v>32.19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9:B9"/>
    <mergeCell ref="A7:B7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zoomScalePageLayoutView="0" workbookViewId="0" topLeftCell="A1">
      <selection activeCell="J7" sqref="J7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50" t="s">
        <v>44</v>
      </c>
      <c r="D2" s="50"/>
      <c r="E2" s="50"/>
      <c r="F2" s="50"/>
      <c r="G2" s="50"/>
      <c r="H2" s="50"/>
      <c r="I2" s="50"/>
      <c r="J2" s="50"/>
      <c r="K2" s="50"/>
      <c r="L2" s="25"/>
      <c r="M2" s="25"/>
      <c r="N2" s="25"/>
      <c r="O2" s="25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85" t="s">
        <v>30</v>
      </c>
      <c r="B5" s="78" t="s">
        <v>24</v>
      </c>
      <c r="C5" s="79"/>
      <c r="D5" s="79"/>
      <c r="E5" s="80"/>
      <c r="F5" s="46" t="s">
        <v>1</v>
      </c>
      <c r="G5" s="52" t="s">
        <v>43</v>
      </c>
      <c r="H5" s="51" t="s">
        <v>45</v>
      </c>
      <c r="I5" s="46" t="s">
        <v>46</v>
      </c>
      <c r="J5" s="52" t="s">
        <v>41</v>
      </c>
      <c r="K5" s="57" t="s">
        <v>2</v>
      </c>
      <c r="L5" s="58"/>
    </row>
    <row r="6" spans="1:12" ht="38.25" customHeight="1">
      <c r="A6" s="86"/>
      <c r="B6" s="81"/>
      <c r="C6" s="82"/>
      <c r="D6" s="82"/>
      <c r="E6" s="83"/>
      <c r="F6" s="47"/>
      <c r="G6" s="53"/>
      <c r="H6" s="46"/>
      <c r="I6" s="47"/>
      <c r="J6" s="53"/>
      <c r="K6" s="11" t="s">
        <v>42</v>
      </c>
      <c r="L6" s="12" t="s">
        <v>3</v>
      </c>
    </row>
    <row r="7" spans="1:12" ht="15">
      <c r="A7" s="6">
        <v>2111</v>
      </c>
      <c r="B7" s="72" t="s">
        <v>23</v>
      </c>
      <c r="C7" s="73"/>
      <c r="D7" s="73"/>
      <c r="E7" s="74"/>
      <c r="F7" s="37">
        <v>46355187</v>
      </c>
      <c r="G7" s="37">
        <v>25047045</v>
      </c>
      <c r="H7" s="37">
        <v>17768728.17</v>
      </c>
      <c r="I7" s="37"/>
      <c r="J7" s="21">
        <f aca="true" t="shared" si="0" ref="J7:J27">G7-H7</f>
        <v>7278316.83</v>
      </c>
      <c r="K7" s="21">
        <f aca="true" t="shared" si="1" ref="K7:K28">H7/G7*100</f>
        <v>70.94</v>
      </c>
      <c r="L7" s="21">
        <f aca="true" t="shared" si="2" ref="L7:L28">H7/F7*100</f>
        <v>38.33</v>
      </c>
    </row>
    <row r="8" spans="1:12" ht="15">
      <c r="A8" s="6">
        <v>2120</v>
      </c>
      <c r="B8" s="71" t="s">
        <v>22</v>
      </c>
      <c r="C8" s="71"/>
      <c r="D8" s="71"/>
      <c r="E8" s="71"/>
      <c r="F8" s="37">
        <v>10198145</v>
      </c>
      <c r="G8" s="37">
        <v>5514030</v>
      </c>
      <c r="H8" s="37">
        <v>4041233.17</v>
      </c>
      <c r="I8" s="37"/>
      <c r="J8" s="21">
        <f t="shared" si="0"/>
        <v>1472796.83</v>
      </c>
      <c r="K8" s="21">
        <f t="shared" si="1"/>
        <v>73.29</v>
      </c>
      <c r="L8" s="21">
        <f t="shared" si="2"/>
        <v>39.63</v>
      </c>
    </row>
    <row r="9" spans="1:12" ht="15">
      <c r="A9" s="6">
        <v>2210</v>
      </c>
      <c r="B9" s="71" t="s">
        <v>21</v>
      </c>
      <c r="C9" s="71"/>
      <c r="D9" s="71"/>
      <c r="E9" s="71"/>
      <c r="F9" s="37">
        <v>855180</v>
      </c>
      <c r="G9" s="37">
        <v>601568</v>
      </c>
      <c r="H9" s="37">
        <v>351022.87</v>
      </c>
      <c r="I9" s="37">
        <v>26785.96</v>
      </c>
      <c r="J9" s="21">
        <f t="shared" si="0"/>
        <v>250545.13</v>
      </c>
      <c r="K9" s="21">
        <f t="shared" si="1"/>
        <v>58.35</v>
      </c>
      <c r="L9" s="21">
        <f t="shared" si="2"/>
        <v>41.05</v>
      </c>
    </row>
    <row r="10" spans="1:12" ht="15">
      <c r="A10" s="6">
        <v>2220</v>
      </c>
      <c r="B10" s="71" t="s">
        <v>20</v>
      </c>
      <c r="C10" s="71"/>
      <c r="D10" s="71"/>
      <c r="E10" s="71"/>
      <c r="F10" s="37">
        <v>30400</v>
      </c>
      <c r="G10" s="37">
        <v>14764</v>
      </c>
      <c r="H10" s="37">
        <v>0</v>
      </c>
      <c r="I10" s="37">
        <v>0</v>
      </c>
      <c r="J10" s="21">
        <f t="shared" si="0"/>
        <v>14764</v>
      </c>
      <c r="K10" s="21">
        <f t="shared" si="1"/>
        <v>0</v>
      </c>
      <c r="L10" s="21">
        <f t="shared" si="2"/>
        <v>0</v>
      </c>
    </row>
    <row r="11" spans="1:12" ht="15">
      <c r="A11" s="6">
        <v>2230</v>
      </c>
      <c r="B11" s="71" t="s">
        <v>19</v>
      </c>
      <c r="C11" s="71"/>
      <c r="D11" s="71"/>
      <c r="E11" s="71"/>
      <c r="F11" s="37">
        <v>1788780</v>
      </c>
      <c r="G11" s="37">
        <v>942311</v>
      </c>
      <c r="H11" s="37">
        <v>809190.94</v>
      </c>
      <c r="I11" s="37">
        <v>36459.08</v>
      </c>
      <c r="J11" s="21">
        <f t="shared" si="0"/>
        <v>133120.06</v>
      </c>
      <c r="K11" s="21">
        <f t="shared" si="1"/>
        <v>85.87</v>
      </c>
      <c r="L11" s="21">
        <f t="shared" si="2"/>
        <v>45.24</v>
      </c>
    </row>
    <row r="12" spans="1:12" ht="15">
      <c r="A12" s="6">
        <v>2240</v>
      </c>
      <c r="B12" s="71" t="s">
        <v>18</v>
      </c>
      <c r="C12" s="71"/>
      <c r="D12" s="71"/>
      <c r="E12" s="71"/>
      <c r="F12" s="37">
        <v>1861105</v>
      </c>
      <c r="G12" s="37">
        <v>1457126.3</v>
      </c>
      <c r="H12" s="37">
        <v>780864.83</v>
      </c>
      <c r="I12" s="37">
        <v>78258.11</v>
      </c>
      <c r="J12" s="21">
        <f t="shared" si="0"/>
        <v>676261.47</v>
      </c>
      <c r="K12" s="21">
        <f t="shared" si="1"/>
        <v>53.59</v>
      </c>
      <c r="L12" s="21">
        <f t="shared" si="2"/>
        <v>41.96</v>
      </c>
    </row>
    <row r="13" spans="1:12" ht="15">
      <c r="A13" s="6">
        <v>2250</v>
      </c>
      <c r="B13" s="71" t="s">
        <v>17</v>
      </c>
      <c r="C13" s="71"/>
      <c r="D13" s="71"/>
      <c r="E13" s="71"/>
      <c r="F13" s="37">
        <v>163238</v>
      </c>
      <c r="G13" s="37">
        <v>96130</v>
      </c>
      <c r="H13" s="37">
        <v>59326.27</v>
      </c>
      <c r="I13" s="37">
        <v>0</v>
      </c>
      <c r="J13" s="21">
        <f t="shared" si="0"/>
        <v>36803.73</v>
      </c>
      <c r="K13" s="21">
        <f t="shared" si="1"/>
        <v>61.71</v>
      </c>
      <c r="L13" s="21">
        <f t="shared" si="2"/>
        <v>36.34</v>
      </c>
    </row>
    <row r="14" spans="1:12" s="5" customFormat="1" ht="15.75">
      <c r="A14" s="7">
        <v>2270</v>
      </c>
      <c r="B14" s="90" t="s">
        <v>26</v>
      </c>
      <c r="C14" s="91"/>
      <c r="D14" s="91"/>
      <c r="E14" s="92"/>
      <c r="F14" s="32">
        <f>F15+F16+F17+F18+F19</f>
        <v>10227631</v>
      </c>
      <c r="G14" s="32">
        <f>G15+G16+G17+G18+G19</f>
        <v>6101198</v>
      </c>
      <c r="H14" s="32">
        <f>H15+H16+H17+H18+H19</f>
        <v>5725976.62</v>
      </c>
      <c r="I14" s="32">
        <f>I15+I16+I17+I18+I19</f>
        <v>13933.45</v>
      </c>
      <c r="J14" s="22">
        <f t="shared" si="0"/>
        <v>375221.38</v>
      </c>
      <c r="K14" s="22">
        <f t="shared" si="1"/>
        <v>93.85</v>
      </c>
      <c r="L14" s="22">
        <f t="shared" si="2"/>
        <v>55.99</v>
      </c>
    </row>
    <row r="15" spans="1:12" ht="15">
      <c r="A15" s="6">
        <v>2271</v>
      </c>
      <c r="B15" s="71" t="s">
        <v>16</v>
      </c>
      <c r="C15" s="71"/>
      <c r="D15" s="71"/>
      <c r="E15" s="71"/>
      <c r="F15" s="37">
        <v>6495676</v>
      </c>
      <c r="G15" s="37">
        <v>3759720</v>
      </c>
      <c r="H15" s="37">
        <v>3749947.73</v>
      </c>
      <c r="I15" s="37">
        <v>0</v>
      </c>
      <c r="J15" s="21">
        <f t="shared" si="0"/>
        <v>9772.27</v>
      </c>
      <c r="K15" s="21">
        <f t="shared" si="1"/>
        <v>99.74</v>
      </c>
      <c r="L15" s="21">
        <f t="shared" si="2"/>
        <v>57.73</v>
      </c>
    </row>
    <row r="16" spans="1:12" ht="15">
      <c r="A16" s="6">
        <v>2272</v>
      </c>
      <c r="B16" s="71" t="s">
        <v>15</v>
      </c>
      <c r="C16" s="71"/>
      <c r="D16" s="71"/>
      <c r="E16" s="71"/>
      <c r="F16" s="37">
        <v>126123</v>
      </c>
      <c r="G16" s="37">
        <v>69485</v>
      </c>
      <c r="H16" s="37">
        <v>59318.5</v>
      </c>
      <c r="I16" s="37"/>
      <c r="J16" s="21">
        <f t="shared" si="0"/>
        <v>10166.5</v>
      </c>
      <c r="K16" s="21">
        <f t="shared" si="1"/>
        <v>85.37</v>
      </c>
      <c r="L16" s="21">
        <f t="shared" si="2"/>
        <v>47.03</v>
      </c>
    </row>
    <row r="17" spans="1:12" ht="15">
      <c r="A17" s="6">
        <v>2273</v>
      </c>
      <c r="B17" s="71" t="s">
        <v>14</v>
      </c>
      <c r="C17" s="71"/>
      <c r="D17" s="71"/>
      <c r="E17" s="71"/>
      <c r="F17" s="37">
        <v>1486705</v>
      </c>
      <c r="G17" s="37">
        <v>1028449</v>
      </c>
      <c r="H17" s="37">
        <v>743780.87</v>
      </c>
      <c r="I17" s="37">
        <v>13933.45</v>
      </c>
      <c r="J17" s="21">
        <f t="shared" si="0"/>
        <v>284668.13</v>
      </c>
      <c r="K17" s="21">
        <f t="shared" si="1"/>
        <v>72.32</v>
      </c>
      <c r="L17" s="21">
        <f t="shared" si="2"/>
        <v>50.03</v>
      </c>
    </row>
    <row r="18" spans="1:12" ht="15">
      <c r="A18" s="6">
        <v>2274</v>
      </c>
      <c r="B18" s="71" t="s">
        <v>13</v>
      </c>
      <c r="C18" s="71"/>
      <c r="D18" s="71"/>
      <c r="E18" s="71"/>
      <c r="F18" s="37">
        <v>1857852</v>
      </c>
      <c r="G18" s="37">
        <v>1151844</v>
      </c>
      <c r="H18" s="37">
        <v>1090333.01</v>
      </c>
      <c r="I18" s="37">
        <v>0</v>
      </c>
      <c r="J18" s="21">
        <f t="shared" si="0"/>
        <v>61510.99</v>
      </c>
      <c r="K18" s="21">
        <f t="shared" si="1"/>
        <v>94.66</v>
      </c>
      <c r="L18" s="21">
        <f t="shared" si="2"/>
        <v>58.69</v>
      </c>
    </row>
    <row r="19" spans="1:12" ht="15">
      <c r="A19" s="6">
        <v>2275</v>
      </c>
      <c r="B19" s="71" t="s">
        <v>12</v>
      </c>
      <c r="C19" s="71"/>
      <c r="D19" s="71"/>
      <c r="E19" s="71"/>
      <c r="F19" s="37">
        <v>261275</v>
      </c>
      <c r="G19" s="37">
        <v>91700</v>
      </c>
      <c r="H19" s="37">
        <v>82596.51</v>
      </c>
      <c r="I19" s="37">
        <v>0</v>
      </c>
      <c r="J19" s="21">
        <f t="shared" si="0"/>
        <v>9103.49</v>
      </c>
      <c r="K19" s="21">
        <f t="shared" si="1"/>
        <v>90.07</v>
      </c>
      <c r="L19" s="21">
        <f t="shared" si="2"/>
        <v>31.61</v>
      </c>
    </row>
    <row r="20" spans="1:12" ht="45" customHeight="1">
      <c r="A20" s="6">
        <v>2282</v>
      </c>
      <c r="B20" s="84" t="s">
        <v>11</v>
      </c>
      <c r="C20" s="84"/>
      <c r="D20" s="84"/>
      <c r="E20" s="84"/>
      <c r="F20" s="26">
        <v>70470</v>
      </c>
      <c r="G20" s="26">
        <v>52870</v>
      </c>
      <c r="H20" s="26">
        <v>4300</v>
      </c>
      <c r="I20" s="26">
        <v>0</v>
      </c>
      <c r="J20" s="21">
        <f t="shared" si="0"/>
        <v>48570</v>
      </c>
      <c r="K20" s="21">
        <f t="shared" si="1"/>
        <v>8.13</v>
      </c>
      <c r="L20" s="21">
        <f t="shared" si="2"/>
        <v>6.1</v>
      </c>
    </row>
    <row r="21" spans="1:12" ht="23.25" customHeight="1">
      <c r="A21" s="6">
        <v>2610</v>
      </c>
      <c r="B21" s="84" t="s">
        <v>10</v>
      </c>
      <c r="C21" s="84"/>
      <c r="D21" s="84"/>
      <c r="E21" s="84"/>
      <c r="F21" s="37">
        <v>2662470</v>
      </c>
      <c r="G21" s="37">
        <v>2589470</v>
      </c>
      <c r="H21" s="37">
        <v>2040560.3</v>
      </c>
      <c r="I21" s="37">
        <v>257185.2</v>
      </c>
      <c r="J21" s="21">
        <f t="shared" si="0"/>
        <v>548909.7</v>
      </c>
      <c r="K21" s="21">
        <f t="shared" si="1"/>
        <v>78.8</v>
      </c>
      <c r="L21" s="21">
        <f t="shared" si="2"/>
        <v>76.64</v>
      </c>
    </row>
    <row r="22" spans="1:12" ht="23.25" customHeight="1">
      <c r="A22" s="6">
        <v>2620</v>
      </c>
      <c r="B22" s="87" t="s">
        <v>28</v>
      </c>
      <c r="C22" s="88"/>
      <c r="D22" s="88"/>
      <c r="E22" s="89"/>
      <c r="F22" s="37">
        <v>227820</v>
      </c>
      <c r="G22" s="37">
        <v>220220</v>
      </c>
      <c r="H22" s="37">
        <v>220220</v>
      </c>
      <c r="I22" s="37">
        <v>1250</v>
      </c>
      <c r="J22" s="21">
        <f t="shared" si="0"/>
        <v>0</v>
      </c>
      <c r="K22" s="21">
        <f t="shared" si="1"/>
        <v>100</v>
      </c>
      <c r="L22" s="21">
        <f t="shared" si="2"/>
        <v>96.66</v>
      </c>
    </row>
    <row r="23" spans="1:12" ht="15.75" hidden="1">
      <c r="A23" s="6">
        <v>2710</v>
      </c>
      <c r="B23" s="71" t="s">
        <v>9</v>
      </c>
      <c r="C23" s="71"/>
      <c r="D23" s="71"/>
      <c r="E23" s="71"/>
      <c r="F23" s="33"/>
      <c r="G23" s="34"/>
      <c r="H23" s="34"/>
      <c r="I23" s="34"/>
      <c r="J23" s="21">
        <f t="shared" si="0"/>
        <v>0</v>
      </c>
      <c r="K23" s="21"/>
      <c r="L23" s="21"/>
    </row>
    <row r="24" spans="1:12" ht="15.75" hidden="1">
      <c r="A24" s="6">
        <v>2720</v>
      </c>
      <c r="B24" s="71" t="s">
        <v>8</v>
      </c>
      <c r="C24" s="71"/>
      <c r="D24" s="71"/>
      <c r="E24" s="71"/>
      <c r="F24" s="30"/>
      <c r="G24" s="30"/>
      <c r="H24" s="30"/>
      <c r="I24" s="30"/>
      <c r="J24" s="21">
        <f t="shared" si="0"/>
        <v>0</v>
      </c>
      <c r="K24" s="21"/>
      <c r="L24" s="21"/>
    </row>
    <row r="25" spans="1:12" ht="15">
      <c r="A25" s="6">
        <v>2730</v>
      </c>
      <c r="B25" s="71" t="s">
        <v>7</v>
      </c>
      <c r="C25" s="71"/>
      <c r="D25" s="71"/>
      <c r="E25" s="71"/>
      <c r="F25" s="37">
        <v>116689204</v>
      </c>
      <c r="G25" s="37">
        <v>84555628.58</v>
      </c>
      <c r="H25" s="37">
        <v>83622962.85</v>
      </c>
      <c r="I25" s="37">
        <v>1027737.29</v>
      </c>
      <c r="J25" s="21">
        <f t="shared" si="0"/>
        <v>932665.73</v>
      </c>
      <c r="K25" s="21">
        <f t="shared" si="1"/>
        <v>98.9</v>
      </c>
      <c r="L25" s="21">
        <f t="shared" si="2"/>
        <v>71.66</v>
      </c>
    </row>
    <row r="26" spans="1:12" ht="15">
      <c r="A26" s="6">
        <v>2800</v>
      </c>
      <c r="B26" s="71" t="s">
        <v>6</v>
      </c>
      <c r="C26" s="71"/>
      <c r="D26" s="71"/>
      <c r="E26" s="71"/>
      <c r="F26" s="37">
        <v>46441</v>
      </c>
      <c r="G26" s="37">
        <v>39558</v>
      </c>
      <c r="H26" s="37">
        <v>26418.05</v>
      </c>
      <c r="I26" s="37">
        <v>0.23</v>
      </c>
      <c r="J26" s="21">
        <f t="shared" si="0"/>
        <v>13139.95</v>
      </c>
      <c r="K26" s="21">
        <f t="shared" si="1"/>
        <v>66.78</v>
      </c>
      <c r="L26" s="21">
        <f t="shared" si="2"/>
        <v>56.89</v>
      </c>
    </row>
    <row r="27" spans="1:12" ht="15">
      <c r="A27" s="6">
        <v>9000</v>
      </c>
      <c r="B27" s="72" t="s">
        <v>29</v>
      </c>
      <c r="C27" s="73"/>
      <c r="D27" s="73"/>
      <c r="E27" s="74"/>
      <c r="F27" s="37">
        <v>100000</v>
      </c>
      <c r="G27" s="37">
        <v>100000</v>
      </c>
      <c r="H27" s="37">
        <v>0</v>
      </c>
      <c r="I27" s="37">
        <v>0</v>
      </c>
      <c r="J27" s="21">
        <f t="shared" si="0"/>
        <v>100000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68" t="s">
        <v>27</v>
      </c>
      <c r="C28" s="69"/>
      <c r="D28" s="69"/>
      <c r="E28" s="70"/>
      <c r="F28" s="32">
        <f>капітальні!C14</f>
        <v>13673589</v>
      </c>
      <c r="G28" s="32">
        <f>капітальні!D14</f>
        <v>13658589</v>
      </c>
      <c r="H28" s="32">
        <f>капітальні!E14</f>
        <v>4401045.23</v>
      </c>
      <c r="I28" s="32">
        <f>капітальні!F14</f>
        <v>358365.62</v>
      </c>
      <c r="J28" s="23">
        <f>капітальні!G14</f>
        <v>9257543.77</v>
      </c>
      <c r="K28" s="24">
        <f t="shared" si="1"/>
        <v>32.22</v>
      </c>
      <c r="L28" s="22">
        <f t="shared" si="2"/>
        <v>32.19</v>
      </c>
    </row>
    <row r="29" spans="1:12" ht="15.75">
      <c r="A29" s="75" t="s">
        <v>25</v>
      </c>
      <c r="B29" s="76"/>
      <c r="C29" s="76"/>
      <c r="D29" s="76"/>
      <c r="E29" s="77"/>
      <c r="F29" s="35">
        <f>SUM(F7:F28)-F15-F16-F17-F18-F19</f>
        <v>204949660</v>
      </c>
      <c r="G29" s="35">
        <f>SUM(G7:G28)-G15-G16-G17-G18-G19</f>
        <v>140990507.88</v>
      </c>
      <c r="H29" s="35">
        <f>SUM(H7:H28)-H15-H16-H17-H18-H19</f>
        <v>119851849.3</v>
      </c>
      <c r="I29" s="35">
        <f>SUM(I7:I28)-I15-I16-I17-I18-I19</f>
        <v>1799974.94</v>
      </c>
      <c r="J29" s="22">
        <f>SUM(J7:J28)-J15-J16-J17-J18-J19</f>
        <v>21138658.58</v>
      </c>
      <c r="K29" s="22">
        <f>H29/G29*100</f>
        <v>85.01</v>
      </c>
      <c r="L29" s="22">
        <f>H29/F29*100</f>
        <v>58.48</v>
      </c>
    </row>
    <row r="30" spans="6:14" ht="15">
      <c r="F30" s="36"/>
      <c r="G30" s="36"/>
      <c r="H30" s="36"/>
      <c r="I30" s="36"/>
      <c r="J30" s="36"/>
      <c r="K30" s="36"/>
      <c r="L30" s="36"/>
      <c r="N30" s="3"/>
    </row>
    <row r="31" spans="6:12" ht="15">
      <c r="F31" s="36">
        <f>F29-F28</f>
        <v>191276071</v>
      </c>
      <c r="G31" s="36">
        <f>G29-G28</f>
        <v>127331918.88</v>
      </c>
      <c r="H31" s="36">
        <f>H29-H28</f>
        <v>115450804.07</v>
      </c>
      <c r="I31" s="36">
        <f>I29-I28</f>
        <v>1441609.32</v>
      </c>
      <c r="J31" s="36">
        <f>J29-J28</f>
        <v>11881114.81</v>
      </c>
      <c r="K31" s="36"/>
      <c r="L31" s="36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A5:A6"/>
    <mergeCell ref="B22:E22"/>
    <mergeCell ref="B16:E16"/>
    <mergeCell ref="B20:E20"/>
    <mergeCell ref="B14:E14"/>
    <mergeCell ref="B17:E17"/>
    <mergeCell ref="K5:L5"/>
    <mergeCell ref="F5:F6"/>
    <mergeCell ref="B5:E6"/>
    <mergeCell ref="J5:J6"/>
    <mergeCell ref="H5:H6"/>
    <mergeCell ref="B21:E21"/>
    <mergeCell ref="B13:E13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B24:E24"/>
    <mergeCell ref="I5:I6"/>
    <mergeCell ref="G5:G6"/>
    <mergeCell ref="B26:E26"/>
    <mergeCell ref="B18:E18"/>
    <mergeCell ref="B27:E27"/>
    <mergeCell ref="B23:E23"/>
    <mergeCell ref="B25:E25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2017-06-16T10:51:51Z</dcterms:modified>
  <cp:category/>
  <cp:version/>
  <cp:contentType/>
  <cp:contentStatus/>
</cp:coreProperties>
</file>